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2" activeTab="4"/>
  </bookViews>
  <sheets>
    <sheet name="汇总表" sheetId="1" r:id="rId1"/>
    <sheet name="填表说明" sheetId="5" r:id="rId2"/>
    <sheet name="安全性监测项目" sheetId="6" r:id="rId3"/>
    <sheet name="监控、布线项目" sheetId="3" r:id="rId4"/>
    <sheet name="远程监控系统" sheetId="7" r:id="rId5"/>
  </sheets>
  <definedNames>
    <definedName name="AAA_DOCTOPS">"AAA_SET"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<sst xmlns="http://schemas.openxmlformats.org/spreadsheetml/2006/main" count="227" uniqueCount="146">
  <si>
    <t>四川文化艺术学院写生基地闸坝监测工程</t>
  </si>
  <si>
    <t>编号</t>
  </si>
  <si>
    <t>监测项目</t>
  </si>
  <si>
    <t>总价</t>
  </si>
  <si>
    <t>备注</t>
  </si>
  <si>
    <t>安全性监测项目</t>
  </si>
  <si>
    <t>监控、布线项目</t>
  </si>
  <si>
    <t>远程控制系统</t>
  </si>
  <si>
    <t>含税（**%）合计</t>
  </si>
  <si>
    <t>编制、填报说明</t>
  </si>
  <si>
    <t>一、工程概况及招标范围</t>
  </si>
  <si>
    <t>1、工程名称：四川文化艺术学院写生基地闸坝监测工程</t>
  </si>
  <si>
    <t>2、工程地点：绵阳市盐亭县鹅溪镇梓盐村</t>
  </si>
  <si>
    <t>3、工程范围：参照招标图纸观测平面图、管理房施工图、启闭机电气图等图纸</t>
  </si>
  <si>
    <t>4、满足规范SL-766-2018对项目的监测要求</t>
  </si>
  <si>
    <t>二、综合单价说明：</t>
  </si>
  <si>
    <t>1、本清单含税综合单价含二次深化设计（根据清单中所包含内容的深化、排版、点位布局及确定工程量等）及制作安装。含设计及设计优化费、人工费、材料费（含材料损耗）、设备费、机械使用费、包装运输费（含运输损耗）、上下车费、装卸搬运费、二次运输搬运费、验收前成品及半成品保护、材料设备采保费、赶工费、总包配合费、质检备案费、质检验收费、检验调试费、检验试验费、安装调试施工费（如有安装）、送检、验货、通过相关主管部门验收费、样品费、水电费、措施费（含超高施工增加费、脚手架费）、规费、通过验收、不可预见的费用、风险费、与其它单位配合的费用、以及因质量问题引起的维修和更换、技术指导和培训费、管理费、利润、增值税及各种税金（**%）以及国家及政府政策性调整文件、市场价格波动等风险所发生的等一切费用。综合单价（除合同条款另有约定外）均不会因工程量或建筑面积的增减而变化（若遇国家税率调整等情况，则不含税价不变，税率按向甲方开票票面税率执行），施工单位也不得以工程量或建筑面积的增、减而提出任何索赔要求及单价的调整。</t>
  </si>
  <si>
    <t>2、本清单已经包含了此工程应包含的所有费用，清单中没有列明的项目表示已经综合考虑到的清单当中，如：施工辅材、措施费等。</t>
  </si>
  <si>
    <r>
      <rPr>
        <sz val="10"/>
        <color theme="1"/>
        <rFont val="华文细黑"/>
        <charset val="134"/>
      </rPr>
      <t>3、招标</t>
    </r>
    <r>
      <rPr>
        <sz val="10"/>
        <color rgb="FFC00000"/>
        <rFont val="华文细黑"/>
        <charset val="134"/>
      </rPr>
      <t>清单中所列设备的品牌、型号、参数等为举例，投标单位填报时自主填报品牌（必需填写）</t>
    </r>
  </si>
  <si>
    <t>三、特别说明、填报说明</t>
  </si>
  <si>
    <t>1、投标单位经过勘察现场、结合企业经验、招标答疑等可对项目清单进行优化，优化需满足项目监测要求，投标时本清单不可更改，优化清单单独报价打印盖章。
2、发票开具增值税普通发票，税率根据各投标单位性质自主填报</t>
  </si>
  <si>
    <t>安全性监测清单</t>
  </si>
  <si>
    <t>序号</t>
  </si>
  <si>
    <t>名称及规格</t>
  </si>
  <si>
    <t>单位</t>
  </si>
  <si>
    <t>数量</t>
  </si>
  <si>
    <t>综合单价(元)</t>
  </si>
  <si>
    <t>合计(元)</t>
  </si>
  <si>
    <t>一</t>
  </si>
  <si>
    <t>安全设施监测工程</t>
  </si>
  <si>
    <t>C20砼监测墩</t>
  </si>
  <si>
    <t>m³</t>
  </si>
  <si>
    <t>位移监测</t>
  </si>
  <si>
    <t>C25二期砼</t>
  </si>
  <si>
    <t>瓷砖水位标尺(水利工程新标准)</t>
  </si>
  <si>
    <t>m</t>
  </si>
  <si>
    <t>水位监测
材料甲供，仅安装</t>
  </si>
  <si>
    <t>水位自动监测仪器</t>
  </si>
  <si>
    <t>套</t>
  </si>
  <si>
    <t>水位监测</t>
  </si>
  <si>
    <t>测压管（φ50×4mm镀锌铁管）</t>
  </si>
  <si>
    <t>扬压监测</t>
  </si>
  <si>
    <t>渗压计</t>
  </si>
  <si>
    <t>支</t>
  </si>
  <si>
    <t>读数仪</t>
  </si>
  <si>
    <t>台</t>
  </si>
  <si>
    <t>强制对中器</t>
  </si>
  <si>
    <t>个</t>
  </si>
  <si>
    <t>水准标尺</t>
  </si>
  <si>
    <t>四芯屏蔽电缆</t>
  </si>
  <si>
    <t>钢筋制安</t>
  </si>
  <si>
    <t>t</t>
  </si>
  <si>
    <t>二</t>
  </si>
  <si>
    <t>水情自动测报系统</t>
  </si>
  <si>
    <t>三</t>
  </si>
  <si>
    <t>合计</t>
  </si>
  <si>
    <t>水情自动测报系统包含7项，详细为：
1.数据采集与传输软件子系统
2.数据存储与管理软件子系统
3.数据分析与预警软件子系统
4.用户界面子系统
5.第三方平台对接
6.阿里云服务器使用费，5年
7.系统配置、整合、接口处理</t>
  </si>
  <si>
    <t>监控、综合布线配置清单</t>
  </si>
  <si>
    <t>产品类型</t>
  </si>
  <si>
    <t>品牌</t>
  </si>
  <si>
    <t>产品型号</t>
  </si>
  <si>
    <t>产品图</t>
  </si>
  <si>
    <t>产品说明</t>
  </si>
  <si>
    <t>室内红外枪机</t>
  </si>
  <si>
    <t>海康威视</t>
  </si>
  <si>
    <t>DS-2CD3T66WDV3-I3</t>
  </si>
  <si>
    <t>• 最高分辨率可达3200 × 1800 @20 fps
• 支持越界侦测，区域入侵侦测
• 支持背光补偿，强光抑制，3D数字降噪，120 dB宽动态
• 采用高效阵列红外灯，使用寿命长，红外照射距离最远可达30 m
• 支持1个RJ45 10 M/100 M自适应以太网口，1个内置麦克风
• 符合IP66防尘防水设计，可靠性高</t>
  </si>
  <si>
    <t>600万像素</t>
  </si>
  <si>
    <t>室外红外球机</t>
  </si>
  <si>
    <t>iDS-2DC7623IW-D</t>
  </si>
  <si>
    <t>• 支持最大3200 × 1800 @25 fps高清画面输出
• 支持切换为人脸抓拍模式，最大同时抓拍5张人脸
• 支持超低照度，0.005 Lux @F1.6（彩色），0.001 Lux @F1.6（黑白），0 Lux with IR
• 支持23倍光学变倍，16倍数字变倍
• 采用高效红外阵列，低功耗，照射距离最远可达150 m
• 支持玻璃加热除雾
• 支持区域入侵侦测、越界侦测、进入区域侦测和离开区域侦等智能侦测并联动跟随
• 支持一进一出音频、最大支持512 GB MicroSD卡存储
• 支持海康SDK、开放型网络视频接口、ISAPI、GB/T28181、ISUP
• 防雷、防浪涌、防突波，IP66防护等级</t>
  </si>
  <si>
    <t>枪式壁装支支架</t>
  </si>
  <si>
    <t>国产</t>
  </si>
  <si>
    <t>铝合金摄像机支架</t>
  </si>
  <si>
    <t>球机壁装支架</t>
  </si>
  <si>
    <t>定制</t>
  </si>
  <si>
    <t>快装结构设计，便于球机快速安装
带有安装调试口，便于穿线、接线，及后期维修
采用铝合金精密压铸工艺，强度高，结构可靠</t>
  </si>
  <si>
    <t>硬盘录像机</t>
  </si>
  <si>
    <t>DS-7916N-Z4/Pro</t>
  </si>
  <si>
    <t>• 支持周界自学习，算法自动训练升级，人车报警更精准；
• 支持人车目标智搜，录像回查更高效；
• 可接驳符合ONVIF、RTSP标准的众多主流厂商网络摄像机；
• 支持接入H.265、Smart265、H.264、Smart264视频编码码流；
• 解码性能强劲，最大支持24路1080P解码；
• 最大支持1200万像素高清网络视频的预览、存储与回放；
• 支持HDMI与VGA输出，HDMI最大支持4K超高清显示输出，VGA支持1080P高清显示输出；
• 支持4个SATA接口，最大支持16TB硬盘；
• 支持接入各类渠道通用、智能、场景智能、专用IPC，实现IPC集中管理、配置、升级和智能应用呈现；
• 支持NVR后智能分析，具备智能人车侦测、周界防范、目标识别等多种算法，可实现普通IPC的AI赋能；
• 支持云服务，通过海康互联APP可实现手机远程预览/回放/配置；
• 支持通过萤石、ISUP以及GB28181协议接入平台；</t>
  </si>
  <si>
    <t>10T监控存储硬盘</t>
  </si>
  <si>
    <t>希捷</t>
  </si>
  <si>
    <t>ST10</t>
  </si>
  <si>
    <t>• 单硬盘支持多达32个摄像头的高清流
• 高达256MB缓冲区，流畅存储视频，并防止丢帧
• 高级格式（AF）512e扇区技术，保障硬盘扇区4K对齐</t>
  </si>
  <si>
    <t>块</t>
  </si>
  <si>
    <t>存储时间55天左右</t>
  </si>
  <si>
    <t>显示器</t>
  </si>
  <si>
    <t>DS-D5050U3-1V0</t>
  </si>
  <si>
    <t>屏幕尺寸：55英寸，
显示点距：2.0mm</t>
  </si>
  <si>
    <t>工业电视屏</t>
  </si>
  <si>
    <t>通讯屏</t>
  </si>
  <si>
    <t>LCU屏</t>
  </si>
  <si>
    <t>监控造价合计</t>
  </si>
  <si>
    <t>综合布线</t>
  </si>
  <si>
    <t>网关</t>
  </si>
  <si>
    <t>锐捷</t>
  </si>
  <si>
    <t>RG-NBR6205-E 2</t>
  </si>
  <si>
    <t>商品名称：锐捷企业级路由器 VPN 上网行为管理网关 多WAN带宽叠加 RG-NBR6205-E 2光/2.5G/带500 ： 锐捷网络经营部LAN输出口：千兆网口AP管理：支持AP管理游戏加速：无其他端口：无WAN接入口：千兆网口企业VPN：支持企业VPN</t>
  </si>
  <si>
    <t>防火墙</t>
  </si>
  <si>
    <t>RG-WALL 1600-Z3100-S</t>
  </si>
  <si>
    <t>产品型号 RG-WALL 1600-Z3100S
设备类型 下一代防火墙
网络端口 8个GE电口
2个GE光口
控制端口 1个数据复用口（GE 0/0)
1个Console口
1个USB 2.0接口</t>
  </si>
  <si>
    <t>网络交换机</t>
  </si>
  <si>
    <t>RG-NBS3100-24GT4SFP V2</t>
  </si>
  <si>
    <t>二层网管交换机，交换容量336Gbps，包转发率78Mpps，24口10/100/1000Mbps自适应电口交换机，固化4个SFP千兆光口，支持VLAN、ACL、端口镜像、端口聚合等功能，支持睿易APP和MACC云平台统一管理。</t>
  </si>
  <si>
    <t>监控POE交换机</t>
  </si>
  <si>
    <t>RG-NBS3100-24GT4SFP-P V2</t>
  </si>
  <si>
    <t>二层网管交换机，交换容量336Gbps，包转发率78Mpps，24口10/100/1000Mbps自适应电口交换机（支持PoE/PoE+，PoE功率370W），固化4个SFP千兆光口，支持VLAN、ACL、端口镜像、端口聚合等功能，支持睿易APP和MACC云平台统一管理。</t>
  </si>
  <si>
    <t>网线</t>
  </si>
  <si>
    <t>DS-1LN6-UE</t>
  </si>
  <si>
    <t>• 支持千兆以太网信号传输
• 无氧铜芯，直流电阻小，信号衰减小
• PVC阻燃护套，耐磨、抗拉强度高，安全有保障
• 均匀双绞结构，产品性能稳定，有效降低干扰，确保信号传输质量
• 符合RoHS 2.0 和Reach认证</t>
  </si>
  <si>
    <t>箱</t>
  </si>
  <si>
    <t>光纤</t>
  </si>
  <si>
    <t>GC</t>
  </si>
  <si>
    <t>12X</t>
  </si>
  <si>
    <t>国产、国优12芯</t>
  </si>
  <si>
    <t>米</t>
  </si>
  <si>
    <t>48口理线架</t>
  </si>
  <si>
    <t>48K</t>
  </si>
  <si>
    <t>国产、国优48口</t>
  </si>
  <si>
    <t>12口光纤熔接器</t>
  </si>
  <si>
    <t>12K</t>
  </si>
  <si>
    <t>国产、国优12口满配</t>
  </si>
  <si>
    <t>PDU 电源</t>
  </si>
  <si>
    <t>8L</t>
  </si>
  <si>
    <t>国产、国优8路</t>
  </si>
  <si>
    <t>光模块</t>
  </si>
  <si>
    <t>MINI-GBIC-LX-SM1310</t>
  </si>
  <si>
    <t>国产、国优10KM</t>
  </si>
  <si>
    <t>标线码</t>
  </si>
  <si>
    <t>BP</t>
  </si>
  <si>
    <t>项</t>
  </si>
  <si>
    <t>光纤跳线</t>
  </si>
  <si>
    <t>3M</t>
  </si>
  <si>
    <t>根</t>
  </si>
  <si>
    <t>壁挂汇聚箱</t>
  </si>
  <si>
    <t>12U</t>
  </si>
  <si>
    <t>12U机柜壁装式，豪华型</t>
  </si>
  <si>
    <t>落地机柜</t>
  </si>
  <si>
    <t>32U</t>
  </si>
  <si>
    <t>铁质  网格门1600*600*600</t>
  </si>
  <si>
    <t>桥架</t>
  </si>
  <si>
    <t>100*50mm</t>
  </si>
  <si>
    <t>国产、国优100*50mm</t>
  </si>
  <si>
    <t>综合布线合计</t>
  </si>
  <si>
    <t>总计</t>
  </si>
  <si>
    <t>备注：
1.远程监控系统只包含软件系统，与水利管理部门可数据联通，PLC控制柜甲方已单独分包
2.触摸屏（西门子）型号：  6AV6648-0EE11-3AX0   
3.PLC可编程控制器 型号 6ES7288-1SR40-0AA1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</si>
</sst>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3">
    <font>
      <sz val="11"/>
      <color theme="1"/>
      <name val="宋体"/>
      <charset val="134"/>
      <scheme val="minor"/>
    </font>
    <font>
      <b/>
      <sz val="12"/>
      <color theme="1"/>
      <name val="华文细黑"/>
      <charset val="134"/>
    </font>
    <font>
      <sz val="12"/>
      <color rgb="FF000000"/>
      <name val="华文细黑"/>
      <charset val="134"/>
    </font>
    <font>
      <sz val="12"/>
      <name val="华文细黑"/>
      <charset val="134"/>
    </font>
    <font>
      <sz val="10"/>
      <color rgb="FF000000"/>
      <name val="华文细黑"/>
      <charset val="134"/>
    </font>
    <font>
      <b/>
      <sz val="12"/>
      <name val="华文细黑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.5"/>
      <color theme="1"/>
      <name val="宋体"/>
      <charset val="134"/>
    </font>
    <font>
      <sz val="12"/>
      <color theme="1"/>
      <name val="华文细黑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华文细黑"/>
      <charset val="134"/>
    </font>
    <font>
      <sz val="10"/>
      <color theme="1"/>
      <name val="华文细黑"/>
      <charset val="134"/>
    </font>
    <font>
      <b/>
      <sz val="10"/>
      <color indexed="8"/>
      <name val="华文细黑"/>
      <charset val="134"/>
    </font>
    <font>
      <b/>
      <sz val="10"/>
      <color rgb="FFFF0000"/>
      <name val="华文细黑"/>
      <charset val="134"/>
    </font>
    <font>
      <sz val="10"/>
      <color rgb="FFC00000"/>
      <name val="华文细黑"/>
      <charset val="134"/>
    </font>
    <font>
      <sz val="14"/>
      <color theme="1"/>
      <name val="华文细黑"/>
      <charset val="134"/>
    </font>
    <font>
      <sz val="11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vertical="center" wrapText="1"/>
    </xf>
    <xf numFmtId="0" fontId="14" fillId="0" borderId="0" xfId="49" applyFont="1" applyBorder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11" xfId="0" applyFont="1" applyFill="1" applyBorder="1" applyAlignment="1" applyProtection="1">
      <alignment vertical="center" wrapText="1"/>
    </xf>
    <xf numFmtId="0" fontId="17" fillId="0" borderId="12" xfId="0" applyFont="1" applyFill="1" applyBorder="1" applyAlignment="1" applyProtection="1">
      <alignment vertical="center" wrapText="1"/>
    </xf>
    <xf numFmtId="0" fontId="17" fillId="0" borderId="13" xfId="0" applyFont="1" applyFill="1" applyBorder="1" applyAlignment="1" applyProtection="1">
      <alignment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 applyProtection="1">
      <alignment vertical="center"/>
      <protection locked="0"/>
    </xf>
    <xf numFmtId="0" fontId="17" fillId="0" borderId="11" xfId="0" applyFont="1" applyFill="1" applyBorder="1" applyAlignment="1" applyProtection="1">
      <alignment horizontal="left" vertical="center" wrapText="1"/>
    </xf>
    <xf numFmtId="0" fontId="17" fillId="0" borderId="12" xfId="0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49" fontId="6" fillId="0" borderId="11" xfId="0" applyNumberFormat="1" applyFont="1" applyFill="1" applyBorder="1" applyAlignment="1" applyProtection="1">
      <alignment horizontal="left" vertical="center" wrapText="1"/>
    </xf>
    <xf numFmtId="49" fontId="6" fillId="0" borderId="12" xfId="0" applyNumberFormat="1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left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0" fontId="20" fillId="0" borderId="12" xfId="0" applyFont="1" applyFill="1" applyBorder="1" applyAlignment="1" applyProtection="1">
      <alignment horizontal="left" vertical="center" wrapText="1"/>
    </xf>
    <xf numFmtId="0" fontId="20" fillId="0" borderId="13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4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88900</xdr:colOff>
      <xdr:row>4</xdr:row>
      <xdr:rowOff>254000</xdr:rowOff>
    </xdr:from>
    <xdr:to>
      <xdr:col>5</xdr:col>
      <xdr:colOff>0</xdr:colOff>
      <xdr:row>4</xdr:row>
      <xdr:rowOff>634365</xdr:rowOff>
    </xdr:to>
    <xdr:pic>
      <xdr:nvPicPr>
        <xdr:cNvPr id="2" name="图片 1" descr="O1CN01lHUZgF1syw1KrM934_!!345985836"/>
        <xdr:cNvPicPr>
          <a:picLocks noChangeAspect="1"/>
        </xdr:cNvPicPr>
      </xdr:nvPicPr>
      <xdr:blipFill>
        <a:blip r:embed="rId1" cstate="print"/>
        <a:srcRect t="19846" b="22359"/>
        <a:stretch>
          <a:fillRect/>
        </a:stretch>
      </xdr:blipFill>
      <xdr:spPr>
        <a:xfrm>
          <a:off x="2573655" y="4254500"/>
          <a:ext cx="661035" cy="380365"/>
        </a:xfrm>
        <a:prstGeom prst="rect">
          <a:avLst/>
        </a:prstGeom>
      </xdr:spPr>
    </xdr:pic>
    <xdr:clientData/>
  </xdr:twoCellAnchor>
  <xdr:twoCellAnchor editAs="oneCell">
    <xdr:from>
      <xdr:col>4</xdr:col>
      <xdr:colOff>69851</xdr:colOff>
      <xdr:row>6</xdr:row>
      <xdr:rowOff>304800</xdr:rowOff>
    </xdr:from>
    <xdr:to>
      <xdr:col>5</xdr:col>
      <xdr:colOff>1</xdr:colOff>
      <xdr:row>6</xdr:row>
      <xdr:rowOff>583565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54605" y="5930900"/>
          <a:ext cx="680085" cy="278765"/>
        </a:xfrm>
        <a:prstGeom prst="rect">
          <a:avLst/>
        </a:prstGeom>
      </xdr:spPr>
    </xdr:pic>
    <xdr:clientData/>
  </xdr:twoCellAnchor>
  <xdr:twoCellAnchor editAs="oneCell">
    <xdr:from>
      <xdr:col>4</xdr:col>
      <xdr:colOff>187325</xdr:colOff>
      <xdr:row>7</xdr:row>
      <xdr:rowOff>174625</xdr:rowOff>
    </xdr:from>
    <xdr:to>
      <xdr:col>4</xdr:col>
      <xdr:colOff>511175</xdr:colOff>
      <xdr:row>7</xdr:row>
      <xdr:rowOff>643255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72080" y="7616825"/>
          <a:ext cx="323850" cy="46863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2</xdr:row>
      <xdr:rowOff>228600</xdr:rowOff>
    </xdr:from>
    <xdr:to>
      <xdr:col>5</xdr:col>
      <xdr:colOff>0</xdr:colOff>
      <xdr:row>2</xdr:row>
      <xdr:rowOff>581660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73655" y="1168400"/>
          <a:ext cx="661035" cy="35306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82551</xdr:colOff>
      <xdr:row>3</xdr:row>
      <xdr:rowOff>57150</xdr:rowOff>
    </xdr:from>
    <xdr:to>
      <xdr:col>4</xdr:col>
      <xdr:colOff>488951</xdr:colOff>
      <xdr:row>3</xdr:row>
      <xdr:rowOff>692785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67305" y="2381250"/>
          <a:ext cx="406400" cy="6356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5</xdr:row>
      <xdr:rowOff>170534</xdr:rowOff>
    </xdr:from>
    <xdr:to>
      <xdr:col>5</xdr:col>
      <xdr:colOff>1</xdr:colOff>
      <xdr:row>5</xdr:row>
      <xdr:rowOff>669644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56205" y="4983480"/>
          <a:ext cx="578485" cy="49911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8</xdr:row>
      <xdr:rowOff>193675</xdr:rowOff>
    </xdr:from>
    <xdr:to>
      <xdr:col>4</xdr:col>
      <xdr:colOff>666750</xdr:colOff>
      <xdr:row>8</xdr:row>
      <xdr:rowOff>541020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60955" y="8448675"/>
          <a:ext cx="59055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19</xdr:row>
      <xdr:rowOff>239395</xdr:rowOff>
    </xdr:from>
    <xdr:to>
      <xdr:col>4</xdr:col>
      <xdr:colOff>587375</xdr:colOff>
      <xdr:row>19</xdr:row>
      <xdr:rowOff>767715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570480" y="16050895"/>
          <a:ext cx="501650" cy="52832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18</xdr:row>
      <xdr:rowOff>390525</xdr:rowOff>
    </xdr:from>
    <xdr:to>
      <xdr:col>5</xdr:col>
      <xdr:colOff>0</xdr:colOff>
      <xdr:row>19</xdr:row>
      <xdr:rowOff>9525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16505" y="15478125"/>
          <a:ext cx="718185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83185</xdr:colOff>
      <xdr:row>17</xdr:row>
      <xdr:rowOff>628650</xdr:rowOff>
    </xdr:from>
    <xdr:to>
      <xdr:col>5</xdr:col>
      <xdr:colOff>0</xdr:colOff>
      <xdr:row>18</xdr:row>
      <xdr:rowOff>38100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567940" y="14992350"/>
          <a:ext cx="6667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24</xdr:row>
      <xdr:rowOff>139700</xdr:rowOff>
    </xdr:from>
    <xdr:to>
      <xdr:col>4</xdr:col>
      <xdr:colOff>600075</xdr:colOff>
      <xdr:row>24</xdr:row>
      <xdr:rowOff>258445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46680" y="18926175"/>
          <a:ext cx="43815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170815</xdr:colOff>
      <xdr:row>28</xdr:row>
      <xdr:rowOff>82550</xdr:rowOff>
    </xdr:from>
    <xdr:to>
      <xdr:col>4</xdr:col>
      <xdr:colOff>533400</xdr:colOff>
      <xdr:row>28</xdr:row>
      <xdr:rowOff>575310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655570" y="21066125"/>
          <a:ext cx="36258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29</xdr:row>
      <xdr:rowOff>25400</xdr:rowOff>
    </xdr:from>
    <xdr:to>
      <xdr:col>5</xdr:col>
      <xdr:colOff>0</xdr:colOff>
      <xdr:row>29</xdr:row>
      <xdr:rowOff>417195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89530" y="21682075"/>
          <a:ext cx="64516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26</xdr:row>
      <xdr:rowOff>196850</xdr:rowOff>
    </xdr:from>
    <xdr:to>
      <xdr:col>4</xdr:col>
      <xdr:colOff>647700</xdr:colOff>
      <xdr:row>26</xdr:row>
      <xdr:rowOff>505460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91435" y="19935825"/>
          <a:ext cx="541020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78105</xdr:colOff>
      <xdr:row>23</xdr:row>
      <xdr:rowOff>149225</xdr:rowOff>
    </xdr:from>
    <xdr:to>
      <xdr:col>5</xdr:col>
      <xdr:colOff>0</xdr:colOff>
      <xdr:row>23</xdr:row>
      <xdr:rowOff>261620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562860" y="18529300"/>
          <a:ext cx="671830" cy="112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</xdr:colOff>
      <xdr:row>22</xdr:row>
      <xdr:rowOff>168275</xdr:rowOff>
    </xdr:from>
    <xdr:to>
      <xdr:col>5</xdr:col>
      <xdr:colOff>0</xdr:colOff>
      <xdr:row>22</xdr:row>
      <xdr:rowOff>356235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528570" y="18053050"/>
          <a:ext cx="70612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83185</xdr:colOff>
      <xdr:row>21</xdr:row>
      <xdr:rowOff>225425</xdr:rowOff>
    </xdr:from>
    <xdr:to>
      <xdr:col>4</xdr:col>
      <xdr:colOff>652780</xdr:colOff>
      <xdr:row>21</xdr:row>
      <xdr:rowOff>378460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567940" y="17462500"/>
          <a:ext cx="56959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107315</xdr:colOff>
      <xdr:row>20</xdr:row>
      <xdr:rowOff>82550</xdr:rowOff>
    </xdr:from>
    <xdr:to>
      <xdr:col>4</xdr:col>
      <xdr:colOff>628650</xdr:colOff>
      <xdr:row>20</xdr:row>
      <xdr:rowOff>464185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592070" y="16798925"/>
          <a:ext cx="52133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25</xdr:row>
      <xdr:rowOff>101600</xdr:rowOff>
    </xdr:from>
    <xdr:to>
      <xdr:col>5</xdr:col>
      <xdr:colOff>0</xdr:colOff>
      <xdr:row>25</xdr:row>
      <xdr:rowOff>431800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22855" y="19294475"/>
          <a:ext cx="71183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15</xdr:row>
      <xdr:rowOff>466725</xdr:rowOff>
    </xdr:from>
    <xdr:to>
      <xdr:col>5</xdr:col>
      <xdr:colOff>0</xdr:colOff>
      <xdr:row>15</xdr:row>
      <xdr:rowOff>600075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61590" y="12544425"/>
          <a:ext cx="67310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89535</xdr:colOff>
      <xdr:row>16</xdr:row>
      <xdr:rowOff>571500</xdr:rowOff>
    </xdr:from>
    <xdr:to>
      <xdr:col>4</xdr:col>
      <xdr:colOff>657225</xdr:colOff>
      <xdr:row>16</xdr:row>
      <xdr:rowOff>647700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574290" y="13792200"/>
          <a:ext cx="56769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27</xdr:row>
      <xdr:rowOff>123825</xdr:rowOff>
    </xdr:from>
    <xdr:to>
      <xdr:col>4</xdr:col>
      <xdr:colOff>555625</xdr:colOff>
      <xdr:row>27</xdr:row>
      <xdr:rowOff>425450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656205" y="20548600"/>
          <a:ext cx="384175" cy="30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9" sqref="B9"/>
    </sheetView>
  </sheetViews>
  <sheetFormatPr defaultColWidth="9" defaultRowHeight="55" customHeight="1" outlineLevelRow="5" outlineLevelCol="3"/>
  <cols>
    <col min="1" max="1" width="20" customWidth="1"/>
    <col min="2" max="2" width="18.5" customWidth="1"/>
    <col min="3" max="3" width="19.25" customWidth="1"/>
    <col min="4" max="4" width="29.75" customWidth="1"/>
  </cols>
  <sheetData>
    <row r="1" customHeight="1" spans="1:4">
      <c r="A1" s="68" t="s">
        <v>0</v>
      </c>
      <c r="B1" s="68"/>
      <c r="C1" s="68"/>
      <c r="D1" s="68"/>
    </row>
    <row r="2" customHeight="1" spans="1:4">
      <c r="A2" s="69" t="s">
        <v>1</v>
      </c>
      <c r="B2" s="69" t="s">
        <v>2</v>
      </c>
      <c r="C2" s="69" t="s">
        <v>3</v>
      </c>
      <c r="D2" s="69" t="s">
        <v>4</v>
      </c>
    </row>
    <row r="3" customHeight="1" spans="1:4">
      <c r="A3" s="69">
        <v>1</v>
      </c>
      <c r="B3" s="69" t="s">
        <v>5</v>
      </c>
      <c r="C3" s="70">
        <f>安全性监测项目!F17</f>
        <v>0</v>
      </c>
      <c r="D3" s="69"/>
    </row>
    <row r="4" customHeight="1" spans="1:4">
      <c r="A4" s="69">
        <v>2</v>
      </c>
      <c r="B4" s="69" t="s">
        <v>6</v>
      </c>
      <c r="C4" s="70">
        <f>监控、布线项目!J32</f>
        <v>0</v>
      </c>
      <c r="D4" s="69"/>
    </row>
    <row r="5" customHeight="1" spans="1:4">
      <c r="A5" s="69">
        <v>3</v>
      </c>
      <c r="B5" s="69" t="s">
        <v>7</v>
      </c>
      <c r="C5" s="70">
        <f>远程监控系统!F3</f>
        <v>0</v>
      </c>
      <c r="D5" s="69"/>
    </row>
    <row r="6" customHeight="1" spans="1:4">
      <c r="A6" s="69">
        <v>4</v>
      </c>
      <c r="B6" s="69" t="s">
        <v>8</v>
      </c>
      <c r="C6" s="70">
        <f>+C4+C3+C5</f>
        <v>0</v>
      </c>
      <c r="D6" s="6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opLeftCell="A4" workbookViewId="0">
      <selection activeCell="N12" sqref="N12"/>
    </sheetView>
  </sheetViews>
  <sheetFormatPr defaultColWidth="9" defaultRowHeight="36.6" customHeight="1"/>
  <cols>
    <col min="1" max="1" width="4.44166666666667" style="32" customWidth="1"/>
    <col min="2" max="8" width="10.6666666666667" style="32" customWidth="1"/>
    <col min="9" max="9" width="0.25" style="32" customWidth="1"/>
    <col min="10" max="11" width="10.6666666666667" style="32" customWidth="1"/>
    <col min="12" max="13" width="9" style="32"/>
    <col min="14" max="14" width="8.125" style="32" customWidth="1"/>
    <col min="15" max="16384" width="9" style="32"/>
  </cols>
  <sheetData>
    <row r="1" s="29" customFormat="1" customHeight="1" spans="1:15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36"/>
    </row>
    <row r="2" s="29" customFormat="1" ht="23.4" customHeight="1" spans="1:1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="30" customFormat="1" ht="12.6" customHeight="1" spans="1:1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="31" customFormat="1" customHeight="1" spans="1:15">
      <c r="A4" s="40" t="s">
        <v>10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43"/>
    </row>
    <row r="5" s="31" customFormat="1" customHeight="1" spans="1:15">
      <c r="A5" s="44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6"/>
      <c r="L5" s="43"/>
    </row>
    <row r="6" s="31" customFormat="1" customHeight="1" spans="1:15">
      <c r="A6" s="44" t="s">
        <v>12</v>
      </c>
      <c r="B6" s="45"/>
      <c r="C6" s="45"/>
      <c r="D6" s="45"/>
      <c r="E6" s="45"/>
      <c r="F6" s="45"/>
      <c r="G6" s="45"/>
      <c r="H6" s="45"/>
      <c r="I6" s="45"/>
      <c r="J6" s="45"/>
      <c r="K6" s="46"/>
      <c r="L6" s="43"/>
    </row>
    <row r="7" s="31" customFormat="1" ht="43" customHeight="1" spans="1:15">
      <c r="A7" s="44" t="s">
        <v>13</v>
      </c>
      <c r="B7" s="45"/>
      <c r="C7" s="45"/>
      <c r="D7" s="45"/>
      <c r="E7" s="45"/>
      <c r="F7" s="45"/>
      <c r="G7" s="45"/>
      <c r="H7" s="45"/>
      <c r="I7" s="45"/>
      <c r="J7" s="45"/>
      <c r="K7" s="46"/>
      <c r="L7" s="43"/>
    </row>
    <row r="8" s="32" customFormat="1" customHeight="1" spans="1:15">
      <c r="A8" s="47" t="s">
        <v>14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43"/>
    </row>
    <row r="9" s="32" customFormat="1" ht="32.4" customHeight="1" spans="1:15">
      <c r="A9" s="50" t="s">
        <v>15</v>
      </c>
      <c r="B9" s="51"/>
      <c r="C9" s="51"/>
      <c r="D9" s="51"/>
      <c r="E9" s="51"/>
      <c r="F9" s="51"/>
      <c r="G9" s="51"/>
      <c r="H9" s="51"/>
      <c r="I9" s="51"/>
      <c r="J9" s="51"/>
      <c r="K9" s="52"/>
      <c r="L9" s="43"/>
    </row>
    <row r="10" s="32" customFormat="1" ht="123" customHeight="1" spans="1:15">
      <c r="A10" s="53" t="s">
        <v>16</v>
      </c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56"/>
      <c r="N10" s="57"/>
      <c r="O10" s="58"/>
    </row>
    <row r="11" s="32" customFormat="1" ht="29" customHeight="1" spans="1:15">
      <c r="A11" s="59" t="s">
        <v>17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43"/>
      <c r="N11" s="57"/>
      <c r="O11" s="58"/>
    </row>
    <row r="12" s="32" customFormat="1" ht="29" customHeight="1" spans="1:15">
      <c r="A12" s="59" t="s">
        <v>18</v>
      </c>
      <c r="B12" s="60"/>
      <c r="C12" s="60"/>
      <c r="D12" s="60"/>
      <c r="E12" s="60"/>
      <c r="F12" s="60"/>
      <c r="G12" s="60"/>
      <c r="H12" s="60"/>
      <c r="I12" s="60"/>
      <c r="J12" s="60"/>
      <c r="K12" s="61"/>
      <c r="L12" s="43"/>
      <c r="O12" s="58"/>
    </row>
    <row r="13" s="32" customFormat="1" customHeight="1" spans="1:15">
      <c r="A13" s="62" t="s">
        <v>19</v>
      </c>
      <c r="B13" s="63"/>
      <c r="C13" s="63"/>
      <c r="D13" s="63"/>
      <c r="E13" s="63"/>
      <c r="F13" s="63"/>
      <c r="G13" s="63"/>
      <c r="H13" s="63"/>
      <c r="I13" s="63"/>
      <c r="J13" s="63"/>
      <c r="K13" s="64"/>
      <c r="L13" s="43"/>
      <c r="O13" s="58"/>
    </row>
    <row r="14" s="32" customFormat="1" ht="73" customHeight="1" spans="1:15">
      <c r="A14" s="65" t="s">
        <v>20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  <c r="L14" s="43"/>
      <c r="O14" s="58"/>
    </row>
    <row r="15" s="32" customFormat="1" customHeight="1" spans="1:15">
      <c r="O15" s="58"/>
    </row>
  </sheetData>
  <mergeCells count="13">
    <mergeCell ref="A1:K1"/>
    <mergeCell ref="A2:K2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J16" sqref="J16"/>
    </sheetView>
  </sheetViews>
  <sheetFormatPr defaultColWidth="9" defaultRowHeight="35" customHeight="1" outlineLevelCol="6"/>
  <cols>
    <col min="1" max="1" width="9" style="1"/>
    <col min="2" max="2" width="21.5" style="1" customWidth="1"/>
    <col min="3" max="3" width="13.25" style="1" customWidth="1"/>
    <col min="4" max="4" width="9.5" style="1" customWidth="1"/>
    <col min="5" max="5" width="13.875" style="1" customWidth="1"/>
    <col min="6" max="6" width="10.25" style="1" customWidth="1"/>
    <col min="7" max="7" width="15.75" style="1" customWidth="1"/>
  </cols>
  <sheetData>
    <row r="1" customHeight="1" spans="1:7">
      <c r="A1" s="2" t="s">
        <v>21</v>
      </c>
      <c r="B1" s="2"/>
      <c r="C1" s="2"/>
      <c r="D1" s="2"/>
      <c r="E1" s="2"/>
      <c r="F1" s="2"/>
      <c r="G1" s="2"/>
    </row>
    <row r="2" customHeight="1" spans="1:7">
      <c r="A2" s="3" t="s">
        <v>22</v>
      </c>
      <c r="B2" s="3" t="s">
        <v>23</v>
      </c>
      <c r="C2" s="3" t="s">
        <v>24</v>
      </c>
      <c r="D2" s="3" t="s">
        <v>25</v>
      </c>
      <c r="E2" s="4" t="s">
        <v>26</v>
      </c>
      <c r="F2" s="4" t="s">
        <v>27</v>
      </c>
      <c r="G2" s="3" t="s">
        <v>4</v>
      </c>
    </row>
    <row r="3" customHeight="1" spans="1:7">
      <c r="A3" s="3" t="s">
        <v>28</v>
      </c>
      <c r="B3" s="3" t="s">
        <v>29</v>
      </c>
      <c r="C3" s="3"/>
      <c r="D3" s="3"/>
      <c r="E3" s="3"/>
      <c r="F3" s="3">
        <f>SUM(F4:F14)</f>
        <v>0</v>
      </c>
      <c r="G3" s="3"/>
    </row>
    <row r="4" customHeight="1" spans="1:7">
      <c r="A4" s="3">
        <v>1</v>
      </c>
      <c r="B4" s="3" t="s">
        <v>30</v>
      </c>
      <c r="C4" s="3" t="s">
        <v>31</v>
      </c>
      <c r="D4" s="3">
        <v>5.8</v>
      </c>
      <c r="E4" s="3"/>
      <c r="F4" s="3">
        <f>+E4*D4</f>
        <v>0</v>
      </c>
      <c r="G4" s="3" t="s">
        <v>32</v>
      </c>
    </row>
    <row r="5" customHeight="1" spans="1:7">
      <c r="A5" s="3">
        <v>2</v>
      </c>
      <c r="B5" s="3" t="s">
        <v>33</v>
      </c>
      <c r="C5" s="3" t="s">
        <v>31</v>
      </c>
      <c r="D5" s="3">
        <v>0.6</v>
      </c>
      <c r="E5" s="3"/>
      <c r="F5" s="3">
        <f t="shared" ref="F5:F14" si="0">+E5*D5</f>
        <v>0</v>
      </c>
      <c r="G5" s="3" t="s">
        <v>32</v>
      </c>
    </row>
    <row r="6" customHeight="1" spans="1:7">
      <c r="A6" s="3">
        <v>3</v>
      </c>
      <c r="B6" s="23" t="s">
        <v>34</v>
      </c>
      <c r="C6" s="3" t="s">
        <v>35</v>
      </c>
      <c r="D6" s="3">
        <v>120</v>
      </c>
      <c r="E6" s="3"/>
      <c r="F6" s="3">
        <f t="shared" si="0"/>
        <v>0</v>
      </c>
      <c r="G6" s="24" t="s">
        <v>36</v>
      </c>
    </row>
    <row r="7" customHeight="1" spans="1:7">
      <c r="A7" s="3">
        <v>4</v>
      </c>
      <c r="B7" s="3" t="s">
        <v>37</v>
      </c>
      <c r="C7" s="3" t="s">
        <v>38</v>
      </c>
      <c r="D7" s="3">
        <v>4</v>
      </c>
      <c r="E7" s="3"/>
      <c r="F7" s="3">
        <f t="shared" si="0"/>
        <v>0</v>
      </c>
      <c r="G7" s="3" t="s">
        <v>39</v>
      </c>
    </row>
    <row r="8" customHeight="1" spans="1:7">
      <c r="A8" s="3">
        <v>5</v>
      </c>
      <c r="B8" s="23" t="s">
        <v>40</v>
      </c>
      <c r="C8" s="3" t="s">
        <v>35</v>
      </c>
      <c r="D8" s="3">
        <v>265</v>
      </c>
      <c r="E8" s="3"/>
      <c r="F8" s="3">
        <f t="shared" si="0"/>
        <v>0</v>
      </c>
      <c r="G8" s="3" t="s">
        <v>41</v>
      </c>
    </row>
    <row r="9" customHeight="1" spans="1:7">
      <c r="A9" s="3">
        <v>6</v>
      </c>
      <c r="B9" s="3" t="s">
        <v>42</v>
      </c>
      <c r="C9" s="3" t="s">
        <v>43</v>
      </c>
      <c r="D9" s="3">
        <v>12</v>
      </c>
      <c r="E9" s="3"/>
      <c r="F9" s="3">
        <f t="shared" si="0"/>
        <v>0</v>
      </c>
      <c r="G9" s="3" t="s">
        <v>41</v>
      </c>
    </row>
    <row r="10" customHeight="1" spans="1:7">
      <c r="A10" s="3">
        <v>7</v>
      </c>
      <c r="B10" s="3" t="s">
        <v>44</v>
      </c>
      <c r="C10" s="3" t="s">
        <v>45</v>
      </c>
      <c r="D10" s="3">
        <v>1</v>
      </c>
      <c r="E10" s="3"/>
      <c r="F10" s="3">
        <f t="shared" si="0"/>
        <v>0</v>
      </c>
      <c r="G10" s="3" t="s">
        <v>41</v>
      </c>
    </row>
    <row r="11" customHeight="1" spans="1:7">
      <c r="A11" s="3">
        <v>8</v>
      </c>
      <c r="B11" s="3" t="s">
        <v>46</v>
      </c>
      <c r="C11" s="3" t="s">
        <v>47</v>
      </c>
      <c r="D11" s="3">
        <v>10</v>
      </c>
      <c r="E11" s="3"/>
      <c r="F11" s="3">
        <f t="shared" si="0"/>
        <v>0</v>
      </c>
      <c r="G11" s="3" t="s">
        <v>32</v>
      </c>
    </row>
    <row r="12" customHeight="1" spans="1:7">
      <c r="A12" s="3">
        <v>9</v>
      </c>
      <c r="B12" s="3" t="s">
        <v>48</v>
      </c>
      <c r="C12" s="3" t="s">
        <v>47</v>
      </c>
      <c r="D12" s="3">
        <v>10</v>
      </c>
      <c r="E12" s="3"/>
      <c r="F12" s="3">
        <f t="shared" si="0"/>
        <v>0</v>
      </c>
      <c r="G12" s="3" t="s">
        <v>32</v>
      </c>
    </row>
    <row r="13" customHeight="1" spans="1:7">
      <c r="A13" s="3">
        <v>10</v>
      </c>
      <c r="B13" s="3" t="s">
        <v>49</v>
      </c>
      <c r="C13" s="3" t="s">
        <v>35</v>
      </c>
      <c r="D13" s="3">
        <v>768</v>
      </c>
      <c r="E13" s="3"/>
      <c r="F13" s="3">
        <f t="shared" si="0"/>
        <v>0</v>
      </c>
      <c r="G13" s="3" t="s">
        <v>32</v>
      </c>
    </row>
    <row r="14" customHeight="1" spans="1:7">
      <c r="A14" s="3">
        <v>11</v>
      </c>
      <c r="B14" s="3" t="s">
        <v>50</v>
      </c>
      <c r="C14" s="3" t="s">
        <v>51</v>
      </c>
      <c r="D14" s="3">
        <v>0.6</v>
      </c>
      <c r="E14" s="3"/>
      <c r="F14" s="3">
        <f t="shared" si="0"/>
        <v>0</v>
      </c>
      <c r="G14" s="3" t="s">
        <v>32</v>
      </c>
    </row>
    <row r="15" customHeight="1" spans="1:7">
      <c r="A15" s="3" t="s">
        <v>52</v>
      </c>
      <c r="B15" s="3" t="s">
        <v>53</v>
      </c>
      <c r="C15" s="3"/>
      <c r="D15" s="3"/>
      <c r="E15" s="3"/>
      <c r="F15" s="3">
        <f>+F16</f>
        <v>0</v>
      </c>
      <c r="G15" s="3"/>
    </row>
    <row r="16" customHeight="1" spans="1:7">
      <c r="A16" s="3">
        <v>12</v>
      </c>
      <c r="B16" s="23" t="s">
        <v>53</v>
      </c>
      <c r="C16" s="3" t="s">
        <v>38</v>
      </c>
      <c r="D16" s="3">
        <v>1</v>
      </c>
      <c r="E16" s="3"/>
      <c r="F16" s="3">
        <f>+E16*D16</f>
        <v>0</v>
      </c>
      <c r="G16" s="3"/>
    </row>
    <row r="17" customHeight="1" spans="1:7">
      <c r="A17" s="25" t="s">
        <v>54</v>
      </c>
      <c r="B17" s="26" t="s">
        <v>55</v>
      </c>
      <c r="C17" s="25"/>
      <c r="D17" s="25"/>
      <c r="E17" s="25"/>
      <c r="F17" s="27">
        <f>+F15+F3</f>
        <v>0</v>
      </c>
      <c r="G17" s="28"/>
    </row>
    <row r="18" ht="151" customHeight="1" spans="1:7">
      <c r="A18" s="5" t="s">
        <v>56</v>
      </c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pageMargins left="0.75" right="0.75" top="1" bottom="1" header="0.5" footer="0.5"/>
  <headerFooter/>
  <ignoredErrors>
    <ignoredError sqref="F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F30" sqref="F30"/>
    </sheetView>
  </sheetViews>
  <sheetFormatPr defaultColWidth="11" defaultRowHeight="14.25"/>
  <cols>
    <col min="1" max="1" width="4.38333333333333" style="10" customWidth="1"/>
    <col min="2" max="2" width="8.76666666666667" style="10" customWidth="1"/>
    <col min="3" max="3" width="8.61666666666667" style="10" customWidth="1"/>
    <col min="4" max="4" width="10.8416666666667" style="10" customWidth="1"/>
    <col min="5" max="5" width="9.84166666666667" style="10" customWidth="1"/>
    <col min="6" max="6" width="50.375" style="10" customWidth="1"/>
    <col min="7" max="7" width="6.875" style="10" customWidth="1"/>
    <col min="8" max="8" width="7.25" style="10" customWidth="1"/>
    <col min="9" max="9" width="12.125" style="10" customWidth="1"/>
    <col min="10" max="10" width="9.84166666666667" style="10" customWidth="1"/>
    <col min="11" max="11" width="12.5" style="10" customWidth="1"/>
    <col min="12" max="12" width="5.76666666666667" style="8" customWidth="1"/>
    <col min="13" max="16384" width="11" style="8"/>
  </cols>
  <sheetData>
    <row r="1" s="8" customFormat="1" ht="44" customHeight="1" spans="1:15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="9" customFormat="1" ht="30" customHeight="1" spans="1:15">
      <c r="A2" s="13" t="s">
        <v>22</v>
      </c>
      <c r="B2" s="13" t="s">
        <v>58</v>
      </c>
      <c r="C2" s="13" t="s">
        <v>59</v>
      </c>
      <c r="D2" s="13" t="s">
        <v>60</v>
      </c>
      <c r="E2" s="13" t="s">
        <v>61</v>
      </c>
      <c r="F2" s="13" t="s">
        <v>62</v>
      </c>
      <c r="G2" s="13" t="s">
        <v>25</v>
      </c>
      <c r="H2" s="13" t="s">
        <v>24</v>
      </c>
      <c r="I2" s="13" t="s">
        <v>26</v>
      </c>
      <c r="J2" s="13" t="s">
        <v>27</v>
      </c>
      <c r="K2" s="13" t="s">
        <v>4</v>
      </c>
    </row>
    <row r="3" s="9" customFormat="1" ht="109" customHeight="1" spans="1:15">
      <c r="A3" s="14">
        <f t="shared" ref="A3:A14" si="0">N(A2)+1</f>
        <v>1</v>
      </c>
      <c r="B3" s="14" t="s">
        <v>63</v>
      </c>
      <c r="C3" s="14" t="s">
        <v>64</v>
      </c>
      <c r="D3" s="14" t="s">
        <v>65</v>
      </c>
      <c r="E3" s="14"/>
      <c r="F3" s="15" t="s">
        <v>66</v>
      </c>
      <c r="G3" s="14">
        <v>8</v>
      </c>
      <c r="H3" s="14" t="s">
        <v>45</v>
      </c>
      <c r="I3" s="16"/>
      <c r="J3" s="16">
        <f t="shared" ref="J3:J12" si="1">G3*I3</f>
        <v>0</v>
      </c>
      <c r="K3" s="14" t="s">
        <v>67</v>
      </c>
    </row>
    <row r="4" s="9" customFormat="1" ht="132" customHeight="1" spans="1:15">
      <c r="A4" s="14">
        <f t="shared" si="0"/>
        <v>2</v>
      </c>
      <c r="B4" s="14" t="s">
        <v>68</v>
      </c>
      <c r="C4" s="14" t="s">
        <v>64</v>
      </c>
      <c r="D4" s="14" t="s">
        <v>69</v>
      </c>
      <c r="E4" s="14"/>
      <c r="F4" s="15" t="s">
        <v>70</v>
      </c>
      <c r="G4" s="14">
        <v>4</v>
      </c>
      <c r="H4" s="14" t="s">
        <v>45</v>
      </c>
      <c r="I4" s="16"/>
      <c r="J4" s="16">
        <f t="shared" si="1"/>
        <v>0</v>
      </c>
      <c r="K4" s="14" t="s">
        <v>67</v>
      </c>
    </row>
    <row r="5" s="9" customFormat="1" ht="64" customHeight="1" spans="1:15">
      <c r="A5" s="14">
        <f t="shared" si="0"/>
        <v>3</v>
      </c>
      <c r="B5" s="14" t="s">
        <v>71</v>
      </c>
      <c r="C5" s="14" t="s">
        <v>72</v>
      </c>
      <c r="D5" s="14">
        <v>1218</v>
      </c>
      <c r="E5" s="14"/>
      <c r="F5" s="15" t="s">
        <v>73</v>
      </c>
      <c r="G5" s="14">
        <v>8</v>
      </c>
      <c r="H5" s="14" t="s">
        <v>47</v>
      </c>
      <c r="I5" s="16"/>
      <c r="J5" s="16">
        <f t="shared" si="1"/>
        <v>0</v>
      </c>
      <c r="K5" s="14"/>
    </row>
    <row r="6" s="9" customFormat="1" ht="64" customHeight="1" spans="1:15">
      <c r="A6" s="14">
        <f t="shared" si="0"/>
        <v>4</v>
      </c>
      <c r="B6" s="14" t="s">
        <v>74</v>
      </c>
      <c r="C6" s="14" t="s">
        <v>72</v>
      </c>
      <c r="D6" s="14" t="s">
        <v>75</v>
      </c>
      <c r="E6" s="14"/>
      <c r="F6" s="15" t="s">
        <v>76</v>
      </c>
      <c r="G6" s="14">
        <v>4</v>
      </c>
      <c r="H6" s="14" t="s">
        <v>47</v>
      </c>
      <c r="I6" s="16"/>
      <c r="J6" s="16">
        <f t="shared" si="1"/>
        <v>0</v>
      </c>
      <c r="K6" s="14"/>
    </row>
    <row r="7" s="9" customFormat="1" ht="143" customHeight="1" spans="1:15">
      <c r="A7" s="14">
        <f t="shared" si="0"/>
        <v>5</v>
      </c>
      <c r="B7" s="14" t="s">
        <v>77</v>
      </c>
      <c r="C7" s="14" t="s">
        <v>64</v>
      </c>
      <c r="D7" s="14" t="s">
        <v>78</v>
      </c>
      <c r="E7" s="14"/>
      <c r="F7" s="15" t="s">
        <v>79</v>
      </c>
      <c r="G7" s="14">
        <v>1</v>
      </c>
      <c r="H7" s="14" t="s">
        <v>45</v>
      </c>
      <c r="I7" s="16"/>
      <c r="J7" s="16">
        <f t="shared" si="1"/>
        <v>0</v>
      </c>
      <c r="K7" s="14"/>
    </row>
    <row r="8" s="9" customFormat="1" ht="64" customHeight="1" spans="1:15">
      <c r="A8" s="14">
        <f t="shared" si="0"/>
        <v>6</v>
      </c>
      <c r="B8" s="14" t="s">
        <v>80</v>
      </c>
      <c r="C8" s="14" t="s">
        <v>81</v>
      </c>
      <c r="D8" s="14" t="s">
        <v>82</v>
      </c>
      <c r="E8" s="14"/>
      <c r="F8" s="15" t="s">
        <v>83</v>
      </c>
      <c r="G8" s="14">
        <v>4</v>
      </c>
      <c r="H8" s="14" t="s">
        <v>84</v>
      </c>
      <c r="I8" s="16"/>
      <c r="J8" s="16">
        <f t="shared" si="1"/>
        <v>0</v>
      </c>
      <c r="K8" s="14" t="s">
        <v>85</v>
      </c>
    </row>
    <row r="9" s="9" customFormat="1" ht="52" customHeight="1" spans="1:15">
      <c r="A9" s="14">
        <f t="shared" si="0"/>
        <v>7</v>
      </c>
      <c r="B9" s="14" t="s">
        <v>86</v>
      </c>
      <c r="C9" s="14" t="s">
        <v>64</v>
      </c>
      <c r="D9" s="14" t="s">
        <v>87</v>
      </c>
      <c r="E9" s="14"/>
      <c r="F9" s="15" t="s">
        <v>88</v>
      </c>
      <c r="G9" s="14">
        <v>1</v>
      </c>
      <c r="H9" s="14" t="s">
        <v>45</v>
      </c>
      <c r="I9" s="16"/>
      <c r="J9" s="16">
        <f t="shared" si="1"/>
        <v>0</v>
      </c>
      <c r="K9" s="14"/>
    </row>
    <row r="10" s="9" customFormat="1" ht="52" customHeight="1" spans="1:15">
      <c r="A10" s="14">
        <f t="shared" si="0"/>
        <v>8</v>
      </c>
      <c r="B10" s="14" t="s">
        <v>89</v>
      </c>
      <c r="C10" s="14"/>
      <c r="D10" s="14"/>
      <c r="E10" s="14"/>
      <c r="F10" s="14"/>
      <c r="G10" s="14">
        <v>1</v>
      </c>
      <c r="H10" s="14" t="s">
        <v>45</v>
      </c>
      <c r="I10" s="16"/>
      <c r="J10" s="16">
        <f t="shared" si="1"/>
        <v>0</v>
      </c>
      <c r="K10" s="14"/>
    </row>
    <row r="11" s="9" customFormat="1" ht="52" customHeight="1" spans="1:15">
      <c r="A11" s="14">
        <f t="shared" si="0"/>
        <v>9</v>
      </c>
      <c r="B11" s="14" t="s">
        <v>90</v>
      </c>
      <c r="C11" s="14"/>
      <c r="D11" s="14"/>
      <c r="E11" s="14"/>
      <c r="F11" s="14"/>
      <c r="G11" s="14">
        <v>1</v>
      </c>
      <c r="H11" s="14" t="s">
        <v>45</v>
      </c>
      <c r="I11" s="16"/>
      <c r="J11" s="16">
        <f t="shared" si="1"/>
        <v>0</v>
      </c>
      <c r="K11" s="14"/>
    </row>
    <row r="12" s="9" customFormat="1" ht="52" customHeight="1" spans="1:15">
      <c r="A12" s="14">
        <f t="shared" si="0"/>
        <v>10</v>
      </c>
      <c r="B12" s="14" t="s">
        <v>91</v>
      </c>
      <c r="C12" s="14"/>
      <c r="D12" s="14"/>
      <c r="E12" s="14"/>
      <c r="F12" s="14"/>
      <c r="G12" s="14">
        <v>1</v>
      </c>
      <c r="H12" s="14" t="s">
        <v>45</v>
      </c>
      <c r="I12" s="16"/>
      <c r="J12" s="16">
        <f t="shared" si="1"/>
        <v>0</v>
      </c>
      <c r="K12" s="14"/>
    </row>
    <row r="13" s="8" customFormat="1" ht="21" customHeight="1" spans="1:15">
      <c r="A13" s="14">
        <f t="shared" si="0"/>
        <v>11</v>
      </c>
      <c r="B13" s="17" t="s">
        <v>92</v>
      </c>
      <c r="C13" s="18"/>
      <c r="D13" s="18"/>
      <c r="E13" s="18"/>
      <c r="F13" s="19"/>
      <c r="G13" s="13"/>
      <c r="H13" s="13"/>
      <c r="I13" s="20"/>
      <c r="J13" s="20">
        <f>SUM(J3:J12)</f>
        <v>0</v>
      </c>
      <c r="K13" s="14"/>
    </row>
    <row r="14" s="8" customFormat="1" ht="36" customHeight="1" spans="1:15">
      <c r="A14" s="21" t="s">
        <v>93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="8" customFormat="1" ht="36" customHeight="1" spans="1:15">
      <c r="A15" s="13" t="s">
        <v>22</v>
      </c>
      <c r="B15" s="13" t="s">
        <v>58</v>
      </c>
      <c r="C15" s="13" t="s">
        <v>59</v>
      </c>
      <c r="D15" s="13" t="s">
        <v>60</v>
      </c>
      <c r="E15" s="13" t="s">
        <v>61</v>
      </c>
      <c r="F15" s="13" t="s">
        <v>62</v>
      </c>
      <c r="G15" s="13" t="s">
        <v>25</v>
      </c>
      <c r="H15" s="13" t="s">
        <v>24</v>
      </c>
      <c r="I15" s="13" t="s">
        <v>26</v>
      </c>
      <c r="J15" s="13" t="s">
        <v>27</v>
      </c>
      <c r="K15" s="13" t="s">
        <v>4</v>
      </c>
    </row>
    <row r="16" s="8" customFormat="1" ht="90" customHeight="1" spans="1:15">
      <c r="A16" s="14">
        <v>12</v>
      </c>
      <c r="B16" s="14" t="s">
        <v>94</v>
      </c>
      <c r="C16" s="14" t="s">
        <v>95</v>
      </c>
      <c r="D16" s="14" t="s">
        <v>96</v>
      </c>
      <c r="E16" s="13"/>
      <c r="F16" s="15" t="s">
        <v>97</v>
      </c>
      <c r="G16" s="14">
        <v>1</v>
      </c>
      <c r="H16" s="14" t="s">
        <v>45</v>
      </c>
      <c r="I16" s="22"/>
      <c r="J16" s="22">
        <f t="shared" ref="J16:J18" si="2">I16*G16</f>
        <v>0</v>
      </c>
      <c r="K16" s="13"/>
      <c r="O16" s="8">
        <v>1</v>
      </c>
    </row>
    <row r="17" s="8" customFormat="1" ht="90" customHeight="1" spans="1:11">
      <c r="A17" s="14">
        <v>13</v>
      </c>
      <c r="B17" s="14" t="s">
        <v>98</v>
      </c>
      <c r="C17" s="14" t="s">
        <v>95</v>
      </c>
      <c r="D17" s="14" t="s">
        <v>99</v>
      </c>
      <c r="E17" s="13"/>
      <c r="F17" s="15" t="s">
        <v>100</v>
      </c>
      <c r="G17" s="14">
        <v>1</v>
      </c>
      <c r="H17" s="14" t="s">
        <v>45</v>
      </c>
      <c r="I17" s="22"/>
      <c r="J17" s="22">
        <f t="shared" si="2"/>
        <v>0</v>
      </c>
      <c r="K17" s="13"/>
    </row>
    <row r="18" s="8" customFormat="1" ht="57" spans="1:11">
      <c r="A18" s="14">
        <v>14</v>
      </c>
      <c r="B18" s="14" t="s">
        <v>101</v>
      </c>
      <c r="C18" s="14" t="s">
        <v>95</v>
      </c>
      <c r="D18" s="14" t="s">
        <v>102</v>
      </c>
      <c r="E18" s="14"/>
      <c r="F18" s="15" t="s">
        <v>103</v>
      </c>
      <c r="G18" s="14">
        <v>3</v>
      </c>
      <c r="H18" s="14" t="s">
        <v>45</v>
      </c>
      <c r="I18" s="22"/>
      <c r="J18" s="22">
        <f t="shared" si="2"/>
        <v>0</v>
      </c>
      <c r="K18" s="14"/>
    </row>
    <row r="19" s="8" customFormat="1" ht="57" spans="1:11">
      <c r="A19" s="14">
        <v>15</v>
      </c>
      <c r="B19" s="14" t="s">
        <v>104</v>
      </c>
      <c r="C19" s="14" t="s">
        <v>95</v>
      </c>
      <c r="D19" s="14" t="s">
        <v>105</v>
      </c>
      <c r="E19" s="14"/>
      <c r="F19" s="15" t="s">
        <v>106</v>
      </c>
      <c r="G19" s="14">
        <v>3</v>
      </c>
      <c r="H19" s="14" t="s">
        <v>45</v>
      </c>
      <c r="I19" s="22"/>
      <c r="J19" s="22">
        <f t="shared" ref="J19:J32" si="3">G19*I19</f>
        <v>0</v>
      </c>
      <c r="K19" s="14"/>
    </row>
    <row r="20" s="8" customFormat="1" ht="71.25" spans="1:11">
      <c r="A20" s="14">
        <v>16</v>
      </c>
      <c r="B20" s="14" t="s">
        <v>107</v>
      </c>
      <c r="C20" s="14" t="s">
        <v>64</v>
      </c>
      <c r="D20" s="14" t="s">
        <v>108</v>
      </c>
      <c r="E20" s="14"/>
      <c r="F20" s="15" t="s">
        <v>109</v>
      </c>
      <c r="G20" s="14">
        <v>5</v>
      </c>
      <c r="H20" s="14" t="s">
        <v>110</v>
      </c>
      <c r="I20" s="16"/>
      <c r="J20" s="16">
        <f t="shared" si="3"/>
        <v>0</v>
      </c>
      <c r="K20" s="14"/>
    </row>
    <row r="21" s="8" customFormat="1" ht="41" customHeight="1" spans="1:11">
      <c r="A21" s="14">
        <v>17</v>
      </c>
      <c r="B21" s="14" t="s">
        <v>111</v>
      </c>
      <c r="C21" s="14" t="s">
        <v>112</v>
      </c>
      <c r="D21" s="14" t="s">
        <v>113</v>
      </c>
      <c r="E21" s="14"/>
      <c r="F21" s="14" t="s">
        <v>114</v>
      </c>
      <c r="G21" s="14">
        <v>260</v>
      </c>
      <c r="H21" s="14" t="s">
        <v>115</v>
      </c>
      <c r="I21" s="16"/>
      <c r="J21" s="16">
        <f t="shared" si="3"/>
        <v>0</v>
      </c>
      <c r="K21" s="14"/>
    </row>
    <row r="22" s="8" customFormat="1" ht="51" customHeight="1" spans="1:11">
      <c r="A22" s="14">
        <v>18</v>
      </c>
      <c r="B22" s="14" t="s">
        <v>116</v>
      </c>
      <c r="C22" s="14" t="s">
        <v>112</v>
      </c>
      <c r="D22" s="14" t="s">
        <v>117</v>
      </c>
      <c r="E22" s="14"/>
      <c r="F22" s="14" t="s">
        <v>118</v>
      </c>
      <c r="G22" s="14">
        <v>4</v>
      </c>
      <c r="H22" s="14" t="s">
        <v>47</v>
      </c>
      <c r="I22" s="16"/>
      <c r="J22" s="16">
        <f t="shared" si="3"/>
        <v>0</v>
      </c>
      <c r="K22" s="14"/>
    </row>
    <row r="23" s="8" customFormat="1" ht="39" customHeight="1" spans="1:11">
      <c r="A23" s="14">
        <v>19</v>
      </c>
      <c r="B23" s="14" t="s">
        <v>119</v>
      </c>
      <c r="C23" s="14" t="s">
        <v>112</v>
      </c>
      <c r="D23" s="14" t="s">
        <v>120</v>
      </c>
      <c r="E23" s="14"/>
      <c r="F23" s="14" t="s">
        <v>121</v>
      </c>
      <c r="G23" s="14">
        <v>4</v>
      </c>
      <c r="H23" s="14" t="s">
        <v>47</v>
      </c>
      <c r="I23" s="16"/>
      <c r="J23" s="16">
        <f t="shared" si="3"/>
        <v>0</v>
      </c>
      <c r="K23" s="14"/>
    </row>
    <row r="24" s="8" customFormat="1" ht="32" customHeight="1" spans="1:11">
      <c r="A24" s="14">
        <v>20</v>
      </c>
      <c r="B24" s="14" t="s">
        <v>122</v>
      </c>
      <c r="C24" s="14" t="s">
        <v>112</v>
      </c>
      <c r="D24" s="14" t="s">
        <v>123</v>
      </c>
      <c r="E24" s="14"/>
      <c r="F24" s="14" t="s">
        <v>124</v>
      </c>
      <c r="G24" s="14">
        <v>4</v>
      </c>
      <c r="H24" s="14" t="s">
        <v>47</v>
      </c>
      <c r="I24" s="16"/>
      <c r="J24" s="16">
        <f t="shared" si="3"/>
        <v>0</v>
      </c>
      <c r="K24" s="14"/>
    </row>
    <row r="25" s="8" customFormat="1" ht="32" customHeight="1" spans="1:11">
      <c r="A25" s="14">
        <v>21</v>
      </c>
      <c r="B25" s="14" t="s">
        <v>125</v>
      </c>
      <c r="C25" s="14" t="s">
        <v>95</v>
      </c>
      <c r="D25" s="14" t="s">
        <v>126</v>
      </c>
      <c r="E25" s="14"/>
      <c r="F25" s="14" t="s">
        <v>127</v>
      </c>
      <c r="G25" s="14">
        <v>10</v>
      </c>
      <c r="H25" s="14" t="s">
        <v>47</v>
      </c>
      <c r="I25" s="16"/>
      <c r="J25" s="16">
        <f t="shared" si="3"/>
        <v>0</v>
      </c>
      <c r="K25" s="14"/>
    </row>
    <row r="26" s="8" customFormat="1" ht="43" customHeight="1" spans="1:11">
      <c r="A26" s="14">
        <v>22</v>
      </c>
      <c r="B26" s="14" t="s">
        <v>128</v>
      </c>
      <c r="C26" s="14" t="s">
        <v>112</v>
      </c>
      <c r="D26" s="14" t="s">
        <v>129</v>
      </c>
      <c r="E26" s="14"/>
      <c r="F26" s="14" t="s">
        <v>114</v>
      </c>
      <c r="G26" s="14">
        <v>1</v>
      </c>
      <c r="H26" s="14" t="s">
        <v>130</v>
      </c>
      <c r="I26" s="16"/>
      <c r="J26" s="16">
        <f t="shared" si="3"/>
        <v>0</v>
      </c>
      <c r="K26" s="14"/>
    </row>
    <row r="27" s="8" customFormat="1" ht="54" customHeight="1" spans="1:11">
      <c r="A27" s="14">
        <v>23</v>
      </c>
      <c r="B27" s="14" t="s">
        <v>131</v>
      </c>
      <c r="C27" s="14" t="s">
        <v>112</v>
      </c>
      <c r="D27" s="14" t="s">
        <v>132</v>
      </c>
      <c r="E27" s="14"/>
      <c r="F27" s="14" t="s">
        <v>114</v>
      </c>
      <c r="G27" s="14">
        <v>20</v>
      </c>
      <c r="H27" s="14" t="s">
        <v>133</v>
      </c>
      <c r="I27" s="16"/>
      <c r="J27" s="16">
        <f t="shared" si="3"/>
        <v>0</v>
      </c>
      <c r="K27" s="14"/>
    </row>
    <row r="28" s="8" customFormat="1" ht="44" customHeight="1" spans="1:11">
      <c r="A28" s="14">
        <v>24</v>
      </c>
      <c r="B28" s="14" t="s">
        <v>134</v>
      </c>
      <c r="C28" s="14" t="s">
        <v>72</v>
      </c>
      <c r="D28" s="14" t="s">
        <v>135</v>
      </c>
      <c r="E28" s="14"/>
      <c r="F28" s="14" t="s">
        <v>136</v>
      </c>
      <c r="G28" s="14">
        <v>2</v>
      </c>
      <c r="H28" s="14" t="s">
        <v>47</v>
      </c>
      <c r="I28" s="16"/>
      <c r="J28" s="16">
        <f t="shared" si="3"/>
        <v>0</v>
      </c>
      <c r="K28" s="14"/>
    </row>
    <row r="29" s="8" customFormat="1" ht="53" customHeight="1" spans="1:11">
      <c r="A29" s="14">
        <v>25</v>
      </c>
      <c r="B29" s="14" t="s">
        <v>137</v>
      </c>
      <c r="C29" s="14" t="s">
        <v>72</v>
      </c>
      <c r="D29" s="14" t="s">
        <v>138</v>
      </c>
      <c r="E29" s="14"/>
      <c r="F29" s="14" t="s">
        <v>139</v>
      </c>
      <c r="G29" s="14">
        <v>1</v>
      </c>
      <c r="H29" s="14" t="s">
        <v>47</v>
      </c>
      <c r="I29" s="16"/>
      <c r="J29" s="16">
        <f t="shared" si="3"/>
        <v>0</v>
      </c>
      <c r="K29" s="14"/>
    </row>
    <row r="30" s="8" customFormat="1" ht="36" customHeight="1" spans="1:11">
      <c r="A30" s="14">
        <v>26</v>
      </c>
      <c r="B30" s="14" t="s">
        <v>140</v>
      </c>
      <c r="C30" s="14" t="s">
        <v>72</v>
      </c>
      <c r="D30" s="14" t="s">
        <v>141</v>
      </c>
      <c r="E30" s="14"/>
      <c r="F30" s="14" t="s">
        <v>142</v>
      </c>
      <c r="G30" s="14">
        <v>140</v>
      </c>
      <c r="H30" s="14" t="s">
        <v>115</v>
      </c>
      <c r="I30" s="16"/>
      <c r="J30" s="16">
        <f t="shared" si="3"/>
        <v>0</v>
      </c>
      <c r="K30" s="14"/>
    </row>
    <row r="31" s="8" customFormat="1" ht="23" customHeight="1" spans="1:11">
      <c r="A31" s="14">
        <v>27</v>
      </c>
      <c r="B31" s="17" t="s">
        <v>143</v>
      </c>
      <c r="C31" s="18"/>
      <c r="D31" s="18"/>
      <c r="E31" s="18"/>
      <c r="F31" s="19"/>
      <c r="G31" s="13"/>
      <c r="H31" s="13"/>
      <c r="I31" s="20"/>
      <c r="J31" s="20">
        <f>SUM(J16:J30)</f>
        <v>0</v>
      </c>
      <c r="K31" s="14"/>
    </row>
    <row r="32" s="8" customFormat="1" ht="30" customHeight="1" spans="1:11">
      <c r="A32" s="14">
        <v>28</v>
      </c>
      <c r="B32" s="17" t="s">
        <v>144</v>
      </c>
      <c r="C32" s="18"/>
      <c r="D32" s="18"/>
      <c r="E32" s="18"/>
      <c r="F32" s="19"/>
      <c r="G32" s="13"/>
      <c r="H32" s="13"/>
      <c r="I32" s="20"/>
      <c r="J32" s="20">
        <f>J31+J13</f>
        <v>0</v>
      </c>
      <c r="K32" s="14"/>
    </row>
  </sheetData>
  <mergeCells count="5">
    <mergeCell ref="A1:K1"/>
    <mergeCell ref="B13:F13"/>
    <mergeCell ref="A14:K14"/>
    <mergeCell ref="B31:F31"/>
    <mergeCell ref="B32:F32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7" sqref="$A7:$XFD7"/>
    </sheetView>
  </sheetViews>
  <sheetFormatPr defaultColWidth="9" defaultRowHeight="35" customHeight="1" outlineLevelRow="3" outlineLevelCol="6"/>
  <cols>
    <col min="1" max="1" width="9" style="1"/>
    <col min="2" max="2" width="21.5" style="1" customWidth="1"/>
    <col min="3" max="3" width="13.25" style="1" customWidth="1"/>
    <col min="4" max="4" width="9.5" style="1" customWidth="1"/>
    <col min="5" max="5" width="13.875" style="1" customWidth="1"/>
    <col min="6" max="6" width="10.25" style="1" customWidth="1"/>
    <col min="7" max="7" width="13.125" style="1" customWidth="1"/>
  </cols>
  <sheetData>
    <row r="1" customHeight="1" spans="1:7">
      <c r="A1" s="2" t="s">
        <v>7</v>
      </c>
      <c r="B1" s="2"/>
      <c r="C1" s="2"/>
      <c r="D1" s="2"/>
      <c r="E1" s="2"/>
      <c r="F1" s="2"/>
      <c r="G1" s="2"/>
    </row>
    <row r="2" customHeight="1" spans="1:7">
      <c r="A2" s="3" t="s">
        <v>22</v>
      </c>
      <c r="B2" s="3" t="s">
        <v>23</v>
      </c>
      <c r="C2" s="3" t="s">
        <v>24</v>
      </c>
      <c r="D2" s="3" t="s">
        <v>25</v>
      </c>
      <c r="E2" s="4" t="s">
        <v>26</v>
      </c>
      <c r="F2" s="4" t="s">
        <v>27</v>
      </c>
      <c r="G2" s="3" t="s">
        <v>4</v>
      </c>
    </row>
    <row r="3" customHeight="1" spans="1:7">
      <c r="A3" s="3">
        <v>1</v>
      </c>
      <c r="B3" s="3" t="s">
        <v>7</v>
      </c>
      <c r="C3" s="3" t="s">
        <v>38</v>
      </c>
      <c r="D3" s="3">
        <v>1</v>
      </c>
      <c r="E3" s="3"/>
      <c r="F3" s="3">
        <f>E3</f>
        <v>0</v>
      </c>
      <c r="G3" s="3"/>
    </row>
    <row r="4" ht="105" customHeight="1" spans="1:7">
      <c r="A4" s="5" t="s">
        <v>145</v>
      </c>
      <c r="B4" s="6"/>
      <c r="C4" s="6"/>
      <c r="D4" s="6"/>
      <c r="E4" s="6"/>
      <c r="F4" s="6"/>
      <c r="G4" s="7"/>
    </row>
  </sheetData>
  <mergeCells count="2">
    <mergeCell ref="A1:G1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填表说明</vt:lpstr>
      <vt:lpstr>安全性监测项目</vt:lpstr>
      <vt:lpstr>监控、布线项目</vt:lpstr>
      <vt:lpstr>远程监控系统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李勇军</cp:lastModifiedBy>
  <dcterms:created xsi:type="dcterms:W3CDTF">2023-05-12T11:15:00Z</dcterms:created>
  <dcterms:modified xsi:type="dcterms:W3CDTF">2025-11-07T07:55:52Z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646B7097EB684C559BC2B1D835C4381B_12</vt:lpwstr>
  </property>
  <property fmtid="{D5CDD505-2E9C-101B-9397-08002B2CF9AE}" pid="4" name="KSOReadingLayout">
    <vt:bool>true</vt:bool>
  </property>
</Properties>
</file>